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355" windowHeight="9270" activeTab="0"/>
  </bookViews>
  <sheets>
    <sheet name="Sheet1" sheetId="1" r:id="rId1"/>
  </sheets>
  <definedNames/>
  <calcPr fullCalcOnLoad="1"/>
</workbook>
</file>

<file path=xl/sharedStrings.xml><?xml version="1.0" encoding="utf-8"?>
<sst xmlns="http://schemas.openxmlformats.org/spreadsheetml/2006/main" count="15" uniqueCount="15">
  <si>
    <t>RATE OF ELIMINATION</t>
  </si>
  <si>
    <t>PEAK CONCENTRATION</t>
  </si>
  <si>
    <t>changes the peak concentration</t>
  </si>
  <si>
    <t>changes the rate of elimination</t>
  </si>
  <si>
    <t>rate of elim</t>
  </si>
  <si>
    <t>time</t>
  </si>
  <si>
    <t>This statement (above) comes from an FDA report on a generic drug. The "peak concentration" and "rate of elimination" are important factors that determine FDA approval. Both these numbers determine how long the drug remains "effective." The two scroll bars (right) control the peak concentration and rate of elimination.</t>
  </si>
  <si>
    <t>an Action - Consequence - Reflect - Assess document</t>
  </si>
  <si>
    <t>After reaching a peak of 19.49 μg/ml 30 minutes after ingestion, 
18% of the medication is eliminated every 10 minutes.</t>
  </si>
  <si>
    <t>Assessment</t>
  </si>
  <si>
    <t>One hundred gallons of water sits outside in an open container.  Each day, 8% of the water evaporates.  
(a)  After how many days will there only be around 20 gallons of water left?  
(b)  If the container were covered, the evaporation rate would reduce to 3% each day.  How much more water would there be after the number of days you found in part (a)?</t>
  </si>
  <si>
    <t>Examining the Elimination Phase of a Medication</t>
  </si>
  <si>
    <t>conc.</t>
  </si>
  <si>
    <t>peak conc.</t>
  </si>
  <si>
    <r>
      <t xml:space="preserve">The concentration of the drug over time is shown in the graph below.   The drug is said to be effective as long as the concentration is above 4 </t>
    </r>
    <r>
      <rPr>
        <sz val="12"/>
        <color indexed="8"/>
        <rFont val="Calibri"/>
        <family val="2"/>
      </rPr>
      <t>μ</t>
    </r>
    <r>
      <rPr>
        <sz val="12"/>
        <color indexed="8"/>
        <rFont val="Cambria"/>
        <family val="1"/>
      </rPr>
      <t xml:space="preserve">g/ml. </t>
    </r>
    <r>
      <rPr>
        <sz val="12"/>
        <color indexed="8"/>
        <rFont val="Cambria"/>
        <family val="1"/>
      </rPr>
      <t>(1) Determine the effect changing the peak concentration has on the length of time the drug remains effective. (2) Determine the effect the changing the rate of elimination has on the length of time the drug remains effective.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</si>
</sst>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1"/>
      <color indexed="8"/>
      <name val="Calibri"/>
      <family val="2"/>
    </font>
    <font>
      <sz val="12"/>
      <color indexed="8"/>
      <name val="Calibri"/>
      <family val="2"/>
    </font>
    <font>
      <sz val="12"/>
      <color indexed="8"/>
      <name val="Cambria"/>
      <family val="1"/>
    </font>
    <font>
      <sz val="11"/>
      <color indexed="8"/>
      <name val="Cambria"/>
      <family val="1"/>
    </font>
    <font>
      <b/>
      <sz val="9"/>
      <color indexed="8"/>
      <name val="Cambria"/>
      <family val="1"/>
    </font>
    <font>
      <b/>
      <sz val="14"/>
      <color indexed="8"/>
      <name val="Cambria"/>
      <family val="1"/>
    </font>
    <font>
      <b/>
      <sz val="16"/>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0"/>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2"/>
      <color theme="1"/>
      <name val="Cambria"/>
      <family val="1"/>
    </font>
    <font>
      <b/>
      <sz val="9"/>
      <color theme="1"/>
      <name val="Cambria"/>
      <family val="1"/>
    </font>
    <font>
      <b/>
      <sz val="16"/>
      <color theme="1"/>
      <name val="Cambria"/>
      <family val="1"/>
    </font>
    <font>
      <b/>
      <sz val="14"/>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3" tint="0.79997998476028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Font="1" applyAlignment="1">
      <alignment/>
    </xf>
    <xf numFmtId="0" fontId="44" fillId="0" borderId="0" xfId="0" applyFont="1" applyAlignment="1">
      <alignment/>
    </xf>
    <xf numFmtId="0" fontId="44" fillId="4" borderId="0" xfId="0" applyFont="1" applyFill="1" applyAlignment="1">
      <alignment/>
    </xf>
    <xf numFmtId="0" fontId="44" fillId="33" borderId="0" xfId="0" applyFont="1" applyFill="1" applyAlignment="1">
      <alignment/>
    </xf>
    <xf numFmtId="0" fontId="44" fillId="9" borderId="0" xfId="0" applyFont="1" applyFill="1" applyAlignment="1">
      <alignment/>
    </xf>
    <xf numFmtId="0" fontId="44" fillId="18" borderId="0" xfId="0" applyFont="1" applyFill="1" applyAlignment="1">
      <alignment/>
    </xf>
    <xf numFmtId="0" fontId="44" fillId="33" borderId="0" xfId="0" applyFont="1" applyFill="1" applyAlignment="1">
      <alignment horizontal="center"/>
    </xf>
    <xf numFmtId="0" fontId="45" fillId="34" borderId="0" xfId="0" applyFont="1" applyFill="1" applyAlignment="1">
      <alignment horizontal="left" vertical="center" wrapText="1"/>
    </xf>
    <xf numFmtId="0" fontId="46" fillId="9" borderId="0" xfId="0" applyFont="1" applyFill="1" applyAlignment="1">
      <alignment horizontal="center"/>
    </xf>
    <xf numFmtId="0" fontId="46" fillId="18" borderId="0" xfId="0" applyFont="1" applyFill="1" applyAlignment="1">
      <alignment horizontal="center"/>
    </xf>
    <xf numFmtId="0" fontId="44" fillId="4" borderId="0" xfId="0" applyFont="1" applyFill="1" applyAlignment="1">
      <alignment horizontal="center"/>
    </xf>
    <xf numFmtId="0" fontId="47" fillId="34" borderId="0" xfId="0" applyFont="1" applyFill="1" applyAlignment="1">
      <alignment horizontal="center" vertical="center"/>
    </xf>
    <xf numFmtId="0" fontId="45" fillId="18" borderId="0" xfId="0" applyFont="1" applyFill="1" applyAlignment="1">
      <alignment horizontal="center" vertical="center" wrapText="1"/>
    </xf>
    <xf numFmtId="10" fontId="45" fillId="18" borderId="0" xfId="57" applyNumberFormat="1" applyFont="1" applyFill="1" applyAlignment="1">
      <alignment horizontal="center" vertical="center" wrapText="1"/>
    </xf>
    <xf numFmtId="0" fontId="48" fillId="35" borderId="0" xfId="0" applyFont="1" applyFill="1" applyAlignment="1">
      <alignment horizontal="center" vertical="center" wrapText="1"/>
    </xf>
    <xf numFmtId="0" fontId="45" fillId="9" borderId="0" xfId="0" applyFont="1" applyFill="1" applyAlignment="1">
      <alignment horizontal="center" vertical="center" wrapText="1"/>
    </xf>
    <xf numFmtId="0" fontId="44" fillId="4"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Concentration of Medication Over Time</a:t>
            </a:r>
          </a:p>
        </c:rich>
      </c:tx>
      <c:layout>
        <c:manualLayout>
          <c:xMode val="factor"/>
          <c:yMode val="factor"/>
          <c:x val="-0.00125"/>
          <c:y val="-0.01325"/>
        </c:manualLayout>
      </c:layout>
      <c:spPr>
        <a:noFill/>
        <a:ln w="3175">
          <a:noFill/>
        </a:ln>
      </c:spPr>
    </c:title>
    <c:plotArea>
      <c:layout>
        <c:manualLayout>
          <c:xMode val="edge"/>
          <c:yMode val="edge"/>
          <c:x val="0.02025"/>
          <c:y val="0.10675"/>
          <c:w val="0.96925"/>
          <c:h val="0.826"/>
        </c:manualLayout>
      </c:layout>
      <c:scatterChart>
        <c:scatterStyle val="smoothMarker"/>
        <c:varyColors val="0"/>
        <c:ser>
          <c:idx val="0"/>
          <c:order val="0"/>
          <c:tx>
            <c:v>Concentration Level (ELIM)</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Sheet1!$N$2:$N$152</c:f>
              <c:numCache/>
            </c:numRef>
          </c:xVal>
          <c:yVal>
            <c:numRef>
              <c:f>Sheet1!$O$2:$O$152</c:f>
              <c:numCache/>
            </c:numRef>
          </c:yVal>
          <c:smooth val="1"/>
        </c:ser>
        <c:ser>
          <c:idx val="1"/>
          <c:order val="1"/>
          <c:tx>
            <c:v>Effectiveness Level</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Sheet1!$Q$7:$Q$9</c:f>
              <c:numCache/>
            </c:numRef>
          </c:xVal>
          <c:yVal>
            <c:numRef>
              <c:f>Sheet1!$R$7:$R$9</c:f>
              <c:numCache/>
            </c:numRef>
          </c:yVal>
          <c:smooth val="1"/>
        </c:ser>
        <c:ser>
          <c:idx val="2"/>
          <c:order val="2"/>
          <c:tx>
            <c:v>Eff Limit</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00"/>
              </a:solidFill>
              <a:ln>
                <a:solidFill>
                  <a:srgbClr val="99CC00"/>
                </a:solidFill>
              </a:ln>
            </c:spPr>
          </c:marker>
          <c:dLbls>
            <c:numFmt formatCode="General" sourceLinked="1"/>
            <c:spPr>
              <a:noFill/>
              <a:ln w="3175">
                <a:noFill/>
              </a:ln>
            </c:spPr>
            <c:dLblPos val="t"/>
            <c:showLegendKey val="0"/>
            <c:showVal val="1"/>
            <c:showBubbleSize val="0"/>
            <c:showCatName val="1"/>
            <c:showSerName val="0"/>
            <c:showPercent val="0"/>
          </c:dLbls>
          <c:xVal>
            <c:numRef>
              <c:f>Sheet1!$Q$14</c:f>
              <c:numCache/>
            </c:numRef>
          </c:xVal>
          <c:yVal>
            <c:numRef>
              <c:f>Sheet1!$R$14</c:f>
              <c:numCache/>
            </c:numRef>
          </c:yVal>
          <c:smooth val="1"/>
        </c:ser>
        <c:ser>
          <c:idx val="3"/>
          <c:order val="3"/>
          <c:tx>
            <c:v>Peak</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003366"/>
              </a:solidFill>
              <a:ln>
                <a:solidFill>
                  <a:srgbClr val="666699"/>
                </a:solidFill>
              </a:ln>
            </c:spPr>
          </c:marker>
          <c:dLbls>
            <c:numFmt formatCode="General" sourceLinked="1"/>
            <c:spPr>
              <a:noFill/>
              <a:ln w="3175">
                <a:noFill/>
              </a:ln>
            </c:spPr>
            <c:dLblPos val="l"/>
            <c:showLegendKey val="0"/>
            <c:showVal val="1"/>
            <c:showBubbleSize val="0"/>
            <c:showCatName val="1"/>
            <c:showSerName val="0"/>
            <c:showPercent val="0"/>
          </c:dLbls>
          <c:xVal>
            <c:numRef>
              <c:f>Sheet1!$N$2</c:f>
              <c:numCache/>
            </c:numRef>
          </c:xVal>
          <c:yVal>
            <c:numRef>
              <c:f>Sheet1!$O$2</c:f>
              <c:numCache/>
            </c:numRef>
          </c:yVal>
          <c:smooth val="1"/>
        </c:ser>
        <c:axId val="44533512"/>
        <c:axId val="65257289"/>
      </c:scatterChart>
      <c:valAx>
        <c:axId val="44533512"/>
        <c:scaling>
          <c:orientation val="minMax"/>
          <c:max val="200"/>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(min)</a:t>
                </a:r>
              </a:p>
            </c:rich>
          </c:tx>
          <c:layout>
            <c:manualLayout>
              <c:xMode val="factor"/>
              <c:yMode val="factor"/>
              <c:x val="0.00075"/>
              <c:y val="0.00025"/>
            </c:manualLayout>
          </c:layout>
          <c:overlay val="0"/>
          <c:spPr>
            <a:noFill/>
            <a:ln w="3175">
              <a:noFill/>
            </a:ln>
          </c:spPr>
        </c:title>
        <c:delete val="0"/>
        <c:numFmt formatCode="General" sourceLinked="1"/>
        <c:majorTickMark val="none"/>
        <c:minorTickMark val="none"/>
        <c:tickLblPos val="nextTo"/>
        <c:spPr>
          <a:ln w="25400">
            <a:solidFill>
              <a:srgbClr val="FF0000"/>
            </a:solidFill>
          </a:ln>
        </c:spPr>
        <c:crossAx val="65257289"/>
        <c:crosses val="autoZero"/>
        <c:crossBetween val="midCat"/>
        <c:dispUnits/>
      </c:valAx>
      <c:valAx>
        <c:axId val="65257289"/>
        <c:scaling>
          <c:orientation val="minMax"/>
          <c:max val="2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μ</a:t>
                </a:r>
                <a:r>
                  <a:rPr lang="en-US" cap="none" sz="1000" b="1" i="0" u="none" baseline="0">
                    <a:solidFill>
                      <a:srgbClr val="000000"/>
                    </a:solidFill>
                    <a:latin typeface="Calibri"/>
                    <a:ea typeface="Calibri"/>
                    <a:cs typeface="Calibri"/>
                  </a:rPr>
                  <a:t>g/ml</a:t>
                </a:r>
              </a:p>
            </c:rich>
          </c:tx>
          <c:layout>
            <c:manualLayout>
              <c:xMode val="factor"/>
              <c:yMode val="factor"/>
              <c:x val="0.00175"/>
              <c:y val="0.004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25400">
            <a:solidFill>
              <a:srgbClr val="FF0000"/>
            </a:solidFill>
          </a:ln>
        </c:spPr>
        <c:crossAx val="44533512"/>
        <c:crosses val="autoZero"/>
        <c:crossBetween val="midCat"/>
        <c:dispUnits/>
      </c:valAx>
      <c:spPr>
        <a:solidFill>
          <a:srgbClr val="FFFFFF"/>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18</xdr:row>
      <xdr:rowOff>38100</xdr:rowOff>
    </xdr:from>
    <xdr:to>
      <xdr:col>10</xdr:col>
      <xdr:colOff>485775</xdr:colOff>
      <xdr:row>38</xdr:row>
      <xdr:rowOff>66675</xdr:rowOff>
    </xdr:to>
    <xdr:graphicFrame>
      <xdr:nvGraphicFramePr>
        <xdr:cNvPr id="1" name="Chart 3"/>
        <xdr:cNvGraphicFramePr/>
      </xdr:nvGraphicFramePr>
      <xdr:xfrm>
        <a:off x="76200" y="2724150"/>
        <a:ext cx="8239125"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2"/>
  <sheetViews>
    <sheetView tabSelected="1" zoomScalePageLayoutView="0" workbookViewId="0" topLeftCell="A1">
      <selection activeCell="A1" sqref="A1:K2"/>
    </sheetView>
  </sheetViews>
  <sheetFormatPr defaultColWidth="8.421875" defaultRowHeight="15"/>
  <cols>
    <col min="1" max="8" width="12.57421875" style="1" customWidth="1"/>
    <col min="9" max="11" width="8.421875" style="1" customWidth="1"/>
    <col min="12" max="13" width="8.421875" style="3" customWidth="1"/>
    <col min="14" max="15" width="8.421875" style="6" customWidth="1"/>
    <col min="16" max="22" width="8.421875" style="3" customWidth="1"/>
    <col min="23" max="16384" width="8.421875" style="1" customWidth="1"/>
  </cols>
  <sheetData>
    <row r="1" spans="1:19" ht="12.75" customHeight="1">
      <c r="A1" s="11" t="s">
        <v>11</v>
      </c>
      <c r="B1" s="11"/>
      <c r="C1" s="11"/>
      <c r="D1" s="11"/>
      <c r="E1" s="11"/>
      <c r="F1" s="11"/>
      <c r="G1" s="11"/>
      <c r="H1" s="11"/>
      <c r="I1" s="11"/>
      <c r="J1" s="11"/>
      <c r="K1" s="11"/>
      <c r="N1" s="6" t="s">
        <v>5</v>
      </c>
      <c r="O1" s="6" t="s">
        <v>12</v>
      </c>
      <c r="Q1" s="3">
        <f>18.5+R1/100</f>
        <v>19.49</v>
      </c>
      <c r="R1" s="3">
        <v>99</v>
      </c>
      <c r="S1" s="3" t="s">
        <v>13</v>
      </c>
    </row>
    <row r="2" spans="1:19" ht="14.25">
      <c r="A2" s="11"/>
      <c r="B2" s="11"/>
      <c r="C2" s="11"/>
      <c r="D2" s="11"/>
      <c r="E2" s="11"/>
      <c r="F2" s="11"/>
      <c r="G2" s="11"/>
      <c r="H2" s="11"/>
      <c r="I2" s="11"/>
      <c r="J2" s="11"/>
      <c r="K2" s="11"/>
      <c r="N2" s="6">
        <v>30</v>
      </c>
      <c r="O2" s="6">
        <f>Q1</f>
        <v>19.49</v>
      </c>
      <c r="Q2" s="3">
        <f>(15+R2/10)/100</f>
        <v>0.18</v>
      </c>
      <c r="R2" s="3">
        <v>30</v>
      </c>
      <c r="S2" s="3" t="s">
        <v>4</v>
      </c>
    </row>
    <row r="3" spans="1:17" ht="14.25" customHeight="1">
      <c r="A3" s="14" t="s">
        <v>8</v>
      </c>
      <c r="B3" s="14"/>
      <c r="C3" s="14"/>
      <c r="D3" s="14"/>
      <c r="E3" s="14"/>
      <c r="F3" s="14"/>
      <c r="G3" s="14"/>
      <c r="H3" s="14"/>
      <c r="I3" s="14"/>
      <c r="J3" s="14"/>
      <c r="K3" s="14"/>
      <c r="N3" s="6">
        <v>31</v>
      </c>
      <c r="O3" s="6">
        <f>O2*$Q$4</f>
        <v>19.10703170980761</v>
      </c>
      <c r="Q3" s="3">
        <f>1-Q2</f>
        <v>0.8200000000000001</v>
      </c>
    </row>
    <row r="4" spans="1:17" ht="14.25" customHeight="1">
      <c r="A4" s="14"/>
      <c r="B4" s="14"/>
      <c r="C4" s="14"/>
      <c r="D4" s="14"/>
      <c r="E4" s="14"/>
      <c r="F4" s="14"/>
      <c r="G4" s="14"/>
      <c r="H4" s="14"/>
      <c r="I4" s="14"/>
      <c r="J4" s="14"/>
      <c r="K4" s="14"/>
      <c r="N4" s="6">
        <v>32</v>
      </c>
      <c r="O4" s="6">
        <f aca="true" t="shared" si="0" ref="O4:O32">O3*$Q$4</f>
        <v>18.731588545900134</v>
      </c>
      <c r="Q4" s="3">
        <f>Q3^0.1</f>
        <v>0.9803505238485178</v>
      </c>
    </row>
    <row r="5" spans="1:15" ht="14.25" customHeight="1">
      <c r="A5" s="14"/>
      <c r="B5" s="14"/>
      <c r="C5" s="14"/>
      <c r="D5" s="14"/>
      <c r="E5" s="14"/>
      <c r="F5" s="14"/>
      <c r="G5" s="14"/>
      <c r="H5" s="14"/>
      <c r="I5" s="14"/>
      <c r="J5" s="14"/>
      <c r="K5" s="14"/>
      <c r="N5" s="6">
        <v>33</v>
      </c>
      <c r="O5" s="6">
        <f t="shared" si="0"/>
        <v>18.363522643488093</v>
      </c>
    </row>
    <row r="6" spans="1:15" ht="15" customHeight="1">
      <c r="A6" s="7" t="s">
        <v>6</v>
      </c>
      <c r="B6" s="7"/>
      <c r="C6" s="7"/>
      <c r="D6" s="7"/>
      <c r="E6" s="7"/>
      <c r="F6" s="7"/>
      <c r="G6" s="7"/>
      <c r="H6" s="7"/>
      <c r="I6" s="15" t="s">
        <v>1</v>
      </c>
      <c r="J6" s="15"/>
      <c r="K6" s="15"/>
      <c r="N6" s="6">
        <v>34</v>
      </c>
      <c r="O6" s="6">
        <f t="shared" si="0"/>
        <v>18.00268904324767</v>
      </c>
    </row>
    <row r="7" spans="1:18" ht="11.25" customHeight="1">
      <c r="A7" s="7"/>
      <c r="B7" s="7"/>
      <c r="C7" s="7"/>
      <c r="D7" s="7"/>
      <c r="E7" s="7"/>
      <c r="F7" s="7"/>
      <c r="G7" s="7"/>
      <c r="H7" s="7"/>
      <c r="I7" s="15">
        <f>Q1</f>
        <v>19.49</v>
      </c>
      <c r="J7" s="15"/>
      <c r="K7" s="15"/>
      <c r="N7" s="6">
        <v>35</v>
      </c>
      <c r="O7" s="6">
        <f t="shared" si="0"/>
        <v>17.648945634229825</v>
      </c>
      <c r="Q7" s="3">
        <v>30</v>
      </c>
      <c r="R7" s="3">
        <v>4</v>
      </c>
    </row>
    <row r="8" spans="1:18" ht="6" customHeight="1">
      <c r="A8" s="7"/>
      <c r="B8" s="7"/>
      <c r="C8" s="7"/>
      <c r="D8" s="7"/>
      <c r="E8" s="7"/>
      <c r="F8" s="7"/>
      <c r="G8" s="7"/>
      <c r="H8" s="7"/>
      <c r="I8" s="15"/>
      <c r="J8" s="15"/>
      <c r="K8" s="15"/>
      <c r="N8" s="6">
        <v>36</v>
      </c>
      <c r="O8" s="6">
        <f t="shared" si="0"/>
        <v>17.30215309789122</v>
      </c>
      <c r="Q8" s="3">
        <v>105</v>
      </c>
      <c r="R8" s="3">
        <v>4</v>
      </c>
    </row>
    <row r="9" spans="1:18" ht="15.75" customHeight="1">
      <c r="A9" s="7"/>
      <c r="B9" s="7"/>
      <c r="C9" s="7"/>
      <c r="D9" s="7"/>
      <c r="E9" s="7"/>
      <c r="F9" s="7"/>
      <c r="G9" s="7"/>
      <c r="H9" s="7"/>
      <c r="I9" s="12" t="s">
        <v>0</v>
      </c>
      <c r="J9" s="12"/>
      <c r="K9" s="12"/>
      <c r="N9" s="6">
        <v>37</v>
      </c>
      <c r="O9" s="6">
        <f>O8*$Q$4</f>
        <v>16.962174853224916</v>
      </c>
      <c r="Q9" s="3">
        <v>180</v>
      </c>
      <c r="R9" s="3">
        <v>4</v>
      </c>
    </row>
    <row r="10" spans="1:15" ht="11.25" customHeight="1">
      <c r="A10" s="7"/>
      <c r="B10" s="7"/>
      <c r="C10" s="7"/>
      <c r="D10" s="7"/>
      <c r="E10" s="7"/>
      <c r="F10" s="7"/>
      <c r="G10" s="7"/>
      <c r="H10" s="7"/>
      <c r="I10" s="13">
        <f>Q2</f>
        <v>0.18</v>
      </c>
      <c r="J10" s="13"/>
      <c r="K10" s="13"/>
      <c r="N10" s="6">
        <v>38</v>
      </c>
      <c r="O10" s="6">
        <f t="shared" si="0"/>
        <v>16.6288770029692</v>
      </c>
    </row>
    <row r="11" spans="1:15" ht="6.75" customHeight="1">
      <c r="A11" s="7"/>
      <c r="B11" s="7"/>
      <c r="C11" s="7"/>
      <c r="D11" s="7"/>
      <c r="E11" s="7"/>
      <c r="F11" s="7"/>
      <c r="G11" s="7"/>
      <c r="H11" s="7"/>
      <c r="I11" s="13"/>
      <c r="J11" s="13"/>
      <c r="K11" s="13"/>
      <c r="N11" s="6">
        <v>39</v>
      </c>
      <c r="O11" s="6">
        <f t="shared" si="0"/>
        <v>16.30212828087343</v>
      </c>
    </row>
    <row r="12" spans="1:16" ht="11.25" customHeight="1">
      <c r="A12" s="7" t="s">
        <v>14</v>
      </c>
      <c r="B12" s="7"/>
      <c r="C12" s="7"/>
      <c r="D12" s="7"/>
      <c r="E12" s="7"/>
      <c r="F12" s="7"/>
      <c r="G12" s="7"/>
      <c r="H12" s="7"/>
      <c r="I12" s="4"/>
      <c r="J12" s="4"/>
      <c r="K12" s="4"/>
      <c r="N12" s="6">
        <v>40</v>
      </c>
      <c r="O12" s="6">
        <f>O11*$Q$4</f>
        <v>15.981800000000003</v>
      </c>
      <c r="P12" s="3">
        <f>O12/O2</f>
        <v>0.8200000000000003</v>
      </c>
    </row>
    <row r="13" spans="1:15" ht="11.25" customHeight="1">
      <c r="A13" s="7"/>
      <c r="B13" s="7"/>
      <c r="C13" s="7"/>
      <c r="D13" s="7"/>
      <c r="E13" s="7"/>
      <c r="F13" s="7"/>
      <c r="G13" s="7"/>
      <c r="H13" s="7"/>
      <c r="I13" s="4"/>
      <c r="J13" s="4"/>
      <c r="K13" s="4"/>
      <c r="N13" s="6">
        <v>41</v>
      </c>
      <c r="O13" s="6">
        <f t="shared" si="0"/>
        <v>15.667766002042246</v>
      </c>
    </row>
    <row r="14" spans="1:18" ht="11.25" customHeight="1">
      <c r="A14" s="7"/>
      <c r="B14" s="7"/>
      <c r="C14" s="7"/>
      <c r="D14" s="7"/>
      <c r="E14" s="7"/>
      <c r="F14" s="7"/>
      <c r="G14" s="7"/>
      <c r="H14" s="7"/>
      <c r="I14" s="8" t="s">
        <v>2</v>
      </c>
      <c r="J14" s="8"/>
      <c r="K14" s="8"/>
      <c r="N14" s="6">
        <v>42</v>
      </c>
      <c r="O14" s="6">
        <f t="shared" si="0"/>
        <v>15.359902607638114</v>
      </c>
      <c r="Q14" s="3">
        <f>10*(LN(4/Q1)/LN(1-Q2))+30</f>
        <v>109.79842083807456</v>
      </c>
      <c r="R14" s="3">
        <v>4</v>
      </c>
    </row>
    <row r="15" spans="1:15" ht="11.25" customHeight="1">
      <c r="A15" s="7"/>
      <c r="B15" s="7"/>
      <c r="C15" s="7"/>
      <c r="D15" s="7"/>
      <c r="E15" s="7"/>
      <c r="F15" s="7"/>
      <c r="G15" s="7"/>
      <c r="H15" s="7"/>
      <c r="I15" s="5"/>
      <c r="J15" s="5"/>
      <c r="K15" s="5"/>
      <c r="N15" s="6">
        <v>43</v>
      </c>
      <c r="O15" s="6">
        <f t="shared" si="0"/>
        <v>15.05808856766024</v>
      </c>
    </row>
    <row r="16" spans="1:15" ht="8.25" customHeight="1">
      <c r="A16" s="7"/>
      <c r="B16" s="7"/>
      <c r="C16" s="7"/>
      <c r="D16" s="7"/>
      <c r="E16" s="7"/>
      <c r="F16" s="7"/>
      <c r="G16" s="7"/>
      <c r="H16" s="7"/>
      <c r="I16" s="5"/>
      <c r="J16" s="5"/>
      <c r="K16" s="5"/>
      <c r="N16" s="6">
        <v>44</v>
      </c>
      <c r="O16" s="6">
        <f>O15*$Q$4</f>
        <v>14.762205015463094</v>
      </c>
    </row>
    <row r="17" spans="1:15" ht="11.25" customHeight="1">
      <c r="A17" s="7"/>
      <c r="B17" s="7"/>
      <c r="C17" s="7"/>
      <c r="D17" s="7"/>
      <c r="E17" s="7"/>
      <c r="F17" s="7"/>
      <c r="G17" s="7"/>
      <c r="H17" s="7"/>
      <c r="I17" s="5"/>
      <c r="J17" s="5"/>
      <c r="K17" s="5"/>
      <c r="N17" s="6">
        <v>45</v>
      </c>
      <c r="O17" s="6">
        <f t="shared" si="0"/>
        <v>14.472135420068462</v>
      </c>
    </row>
    <row r="18" spans="1:15" ht="11.25" customHeight="1">
      <c r="A18" s="7"/>
      <c r="B18" s="7"/>
      <c r="C18" s="7"/>
      <c r="D18" s="7"/>
      <c r="E18" s="7"/>
      <c r="F18" s="7"/>
      <c r="G18" s="7"/>
      <c r="H18" s="7"/>
      <c r="I18" s="9" t="s">
        <v>3</v>
      </c>
      <c r="J18" s="9"/>
      <c r="K18" s="9"/>
      <c r="N18" s="6">
        <v>46</v>
      </c>
      <c r="O18" s="6">
        <f t="shared" si="0"/>
        <v>14.187765540270806</v>
      </c>
    </row>
    <row r="19" spans="14:15" ht="14.25">
      <c r="N19" s="6">
        <v>47</v>
      </c>
      <c r="O19" s="6">
        <f t="shared" si="0"/>
        <v>13.908983379644434</v>
      </c>
    </row>
    <row r="20" spans="1:15" ht="14.25">
      <c r="A20" s="2"/>
      <c r="B20" s="2"/>
      <c r="C20" s="2"/>
      <c r="D20" s="2"/>
      <c r="E20" s="2"/>
      <c r="F20" s="2"/>
      <c r="G20" s="2"/>
      <c r="H20" s="2"/>
      <c r="I20" s="2"/>
      <c r="J20" s="2"/>
      <c r="K20" s="2"/>
      <c r="N20" s="6">
        <v>48</v>
      </c>
      <c r="O20" s="6">
        <f t="shared" si="0"/>
        <v>13.63567914243475</v>
      </c>
    </row>
    <row r="21" spans="1:15" ht="14.25">
      <c r="A21" s="2"/>
      <c r="B21" s="2"/>
      <c r="C21" s="2"/>
      <c r="D21" s="2"/>
      <c r="E21" s="2"/>
      <c r="F21" s="2"/>
      <c r="G21" s="2"/>
      <c r="H21" s="2"/>
      <c r="I21" s="2"/>
      <c r="J21" s="2"/>
      <c r="K21" s="2"/>
      <c r="N21" s="6">
        <v>49</v>
      </c>
      <c r="O21" s="6">
        <f t="shared" si="0"/>
        <v>13.367745190316215</v>
      </c>
    </row>
    <row r="22" spans="1:15" ht="14.25">
      <c r="A22" s="2"/>
      <c r="B22" s="2"/>
      <c r="C22" s="2"/>
      <c r="D22" s="2"/>
      <c r="E22" s="2"/>
      <c r="F22" s="2"/>
      <c r="G22" s="2"/>
      <c r="H22" s="2"/>
      <c r="I22" s="2"/>
      <c r="J22" s="2"/>
      <c r="K22" s="2"/>
      <c r="N22" s="6">
        <v>50</v>
      </c>
      <c r="O22" s="6">
        <f t="shared" si="0"/>
        <v>13.105076000000007</v>
      </c>
    </row>
    <row r="23" spans="1:15" ht="14.25">
      <c r="A23" s="2"/>
      <c r="B23" s="2"/>
      <c r="C23" s="2"/>
      <c r="D23" s="2"/>
      <c r="E23" s="2"/>
      <c r="F23" s="2"/>
      <c r="G23" s="2"/>
      <c r="H23" s="2"/>
      <c r="I23" s="2"/>
      <c r="J23" s="2"/>
      <c r="K23" s="2"/>
      <c r="N23" s="6">
        <v>51</v>
      </c>
      <c r="O23" s="6">
        <f t="shared" si="0"/>
        <v>12.847568121674646</v>
      </c>
    </row>
    <row r="24" spans="1:15" ht="14.25">
      <c r="A24" s="2"/>
      <c r="B24" s="2"/>
      <c r="C24" s="2"/>
      <c r="D24" s="2"/>
      <c r="E24" s="2"/>
      <c r="F24" s="2"/>
      <c r="G24" s="2"/>
      <c r="H24" s="2"/>
      <c r="I24" s="2"/>
      <c r="J24" s="2"/>
      <c r="K24" s="2"/>
      <c r="N24" s="6">
        <v>52</v>
      </c>
      <c r="O24" s="6">
        <f t="shared" si="0"/>
        <v>12.595120138263258</v>
      </c>
    </row>
    <row r="25" spans="1:15" ht="14.25">
      <c r="A25" s="2"/>
      <c r="B25" s="2"/>
      <c r="C25" s="2"/>
      <c r="D25" s="2"/>
      <c r="E25" s="2"/>
      <c r="F25" s="2"/>
      <c r="G25" s="2"/>
      <c r="H25" s="2"/>
      <c r="I25" s="2"/>
      <c r="J25" s="2"/>
      <c r="K25" s="2"/>
      <c r="N25" s="6">
        <v>53</v>
      </c>
      <c r="O25" s="6">
        <f t="shared" si="0"/>
        <v>12.3476326254814</v>
      </c>
    </row>
    <row r="26" spans="1:15" ht="14.25">
      <c r="A26" s="2"/>
      <c r="B26" s="2"/>
      <c r="C26" s="2"/>
      <c r="D26" s="2"/>
      <c r="E26" s="2"/>
      <c r="F26" s="2"/>
      <c r="G26" s="2"/>
      <c r="H26" s="2"/>
      <c r="I26" s="2"/>
      <c r="J26" s="2"/>
      <c r="K26" s="2"/>
      <c r="N26" s="6">
        <v>54</v>
      </c>
      <c r="O26" s="6">
        <f t="shared" si="0"/>
        <v>12.10500811267974</v>
      </c>
    </row>
    <row r="27" spans="1:15" ht="14.25">
      <c r="A27" s="2"/>
      <c r="B27" s="2"/>
      <c r="C27" s="2"/>
      <c r="D27" s="2"/>
      <c r="E27" s="2"/>
      <c r="F27" s="2"/>
      <c r="G27" s="2"/>
      <c r="H27" s="2"/>
      <c r="I27" s="2"/>
      <c r="J27" s="2"/>
      <c r="K27" s="2"/>
      <c r="N27" s="6">
        <v>55</v>
      </c>
      <c r="O27" s="6">
        <f t="shared" si="0"/>
        <v>11.867151044456142</v>
      </c>
    </row>
    <row r="28" spans="1:15" ht="14.25">
      <c r="A28" s="2"/>
      <c r="B28" s="2"/>
      <c r="C28" s="2"/>
      <c r="D28" s="2"/>
      <c r="E28" s="2"/>
      <c r="F28" s="2"/>
      <c r="G28" s="2"/>
      <c r="H28" s="2"/>
      <c r="I28" s="2"/>
      <c r="J28" s="2"/>
      <c r="K28" s="2"/>
      <c r="N28" s="6">
        <v>56</v>
      </c>
      <c r="O28" s="6">
        <f t="shared" si="0"/>
        <v>11.633967743022064</v>
      </c>
    </row>
    <row r="29" spans="1:15" ht="14.25">
      <c r="A29" s="2"/>
      <c r="B29" s="2"/>
      <c r="C29" s="2"/>
      <c r="D29" s="2"/>
      <c r="E29" s="2"/>
      <c r="F29" s="2"/>
      <c r="G29" s="2"/>
      <c r="H29" s="2"/>
      <c r="I29" s="2"/>
      <c r="J29" s="2"/>
      <c r="K29" s="2"/>
      <c r="N29" s="6">
        <v>57</v>
      </c>
      <c r="O29" s="6">
        <f t="shared" si="0"/>
        <v>11.405366371308439</v>
      </c>
    </row>
    <row r="30" spans="1:15" ht="14.25">
      <c r="A30" s="2"/>
      <c r="B30" s="2"/>
      <c r="C30" s="2"/>
      <c r="D30" s="2"/>
      <c r="E30" s="2"/>
      <c r="F30" s="2"/>
      <c r="G30" s="2"/>
      <c r="H30" s="2"/>
      <c r="I30" s="2"/>
      <c r="J30" s="2"/>
      <c r="K30" s="2"/>
      <c r="N30" s="6">
        <v>58</v>
      </c>
      <c r="O30" s="6">
        <f t="shared" si="0"/>
        <v>11.181256896796498</v>
      </c>
    </row>
    <row r="31" spans="1:15" ht="14.25">
      <c r="A31" s="2"/>
      <c r="B31" s="2"/>
      <c r="C31" s="2"/>
      <c r="D31" s="2"/>
      <c r="E31" s="2"/>
      <c r="F31" s="2"/>
      <c r="G31" s="2"/>
      <c r="H31" s="2"/>
      <c r="I31" s="2"/>
      <c r="J31" s="2"/>
      <c r="K31" s="2"/>
      <c r="N31" s="6">
        <v>59</v>
      </c>
      <c r="O31" s="6">
        <f t="shared" si="0"/>
        <v>10.9615510560593</v>
      </c>
    </row>
    <row r="32" spans="1:15" ht="14.25">
      <c r="A32" s="2"/>
      <c r="B32" s="2"/>
      <c r="C32" s="2"/>
      <c r="D32" s="2"/>
      <c r="E32" s="2"/>
      <c r="F32" s="2"/>
      <c r="G32" s="2"/>
      <c r="H32" s="2"/>
      <c r="I32" s="2"/>
      <c r="J32" s="2"/>
      <c r="K32" s="2"/>
      <c r="N32" s="6">
        <v>60</v>
      </c>
      <c r="O32" s="6">
        <f t="shared" si="0"/>
        <v>10.746162320000009</v>
      </c>
    </row>
    <row r="33" spans="1:15" ht="14.25">
      <c r="A33" s="2"/>
      <c r="B33" s="2"/>
      <c r="C33" s="2"/>
      <c r="D33" s="2"/>
      <c r="E33" s="2"/>
      <c r="F33" s="2"/>
      <c r="G33" s="2"/>
      <c r="H33" s="2"/>
      <c r="I33" s="2"/>
      <c r="J33" s="2"/>
      <c r="K33" s="2"/>
      <c r="N33" s="6">
        <v>61</v>
      </c>
      <c r="O33" s="6">
        <f aca="true" t="shared" si="1" ref="O33:O96">O32*$Q$4</f>
        <v>10.535005859773213</v>
      </c>
    </row>
    <row r="34" spans="1:15" ht="14.25">
      <c r="A34" s="2"/>
      <c r="B34" s="2"/>
      <c r="C34" s="2"/>
      <c r="D34" s="2"/>
      <c r="E34" s="2"/>
      <c r="F34" s="2"/>
      <c r="G34" s="2"/>
      <c r="H34" s="2"/>
      <c r="I34" s="2"/>
      <c r="J34" s="2"/>
      <c r="K34" s="2"/>
      <c r="N34" s="6">
        <v>62</v>
      </c>
      <c r="O34" s="6">
        <f t="shared" si="1"/>
        <v>10.327998513375874</v>
      </c>
    </row>
    <row r="35" spans="1:15" ht="14.25">
      <c r="A35" s="2"/>
      <c r="B35" s="2"/>
      <c r="C35" s="2"/>
      <c r="D35" s="2"/>
      <c r="E35" s="2"/>
      <c r="F35" s="2"/>
      <c r="G35" s="2"/>
      <c r="H35" s="2"/>
      <c r="I35" s="2"/>
      <c r="J35" s="2"/>
      <c r="K35" s="2"/>
      <c r="N35" s="6">
        <v>63</v>
      </c>
      <c r="O35" s="6">
        <f t="shared" si="1"/>
        <v>10.125058752894752</v>
      </c>
    </row>
    <row r="36" spans="1:15" ht="14.25">
      <c r="A36" s="2"/>
      <c r="B36" s="2"/>
      <c r="C36" s="2"/>
      <c r="D36" s="2"/>
      <c r="E36" s="2"/>
      <c r="F36" s="2"/>
      <c r="G36" s="2"/>
      <c r="H36" s="2"/>
      <c r="I36" s="2"/>
      <c r="J36" s="2"/>
      <c r="K36" s="2"/>
      <c r="N36" s="6">
        <v>64</v>
      </c>
      <c r="O36" s="6">
        <f t="shared" si="1"/>
        <v>9.92610665239739</v>
      </c>
    </row>
    <row r="37" spans="1:15" ht="14.25">
      <c r="A37" s="2"/>
      <c r="B37" s="2"/>
      <c r="C37" s="2"/>
      <c r="D37" s="2"/>
      <c r="E37" s="2"/>
      <c r="F37" s="2"/>
      <c r="G37" s="2"/>
      <c r="H37" s="2"/>
      <c r="I37" s="2"/>
      <c r="J37" s="2"/>
      <c r="K37" s="2"/>
      <c r="N37" s="6">
        <v>65</v>
      </c>
      <c r="O37" s="6">
        <f t="shared" si="1"/>
        <v>9.731063856454039</v>
      </c>
    </row>
    <row r="38" spans="1:15" ht="14.25">
      <c r="A38" s="2"/>
      <c r="B38" s="2"/>
      <c r="C38" s="2"/>
      <c r="D38" s="2"/>
      <c r="E38" s="2"/>
      <c r="F38" s="2"/>
      <c r="G38" s="2"/>
      <c r="H38" s="2"/>
      <c r="I38" s="2"/>
      <c r="J38" s="2"/>
      <c r="K38" s="2"/>
      <c r="N38" s="6">
        <v>66</v>
      </c>
      <c r="O38" s="6">
        <f t="shared" si="1"/>
        <v>9.539853549278096</v>
      </c>
    </row>
    <row r="39" spans="1:15" ht="5.25" customHeight="1">
      <c r="A39" s="2"/>
      <c r="B39" s="2"/>
      <c r="C39" s="2"/>
      <c r="D39" s="2"/>
      <c r="E39" s="2"/>
      <c r="F39" s="2"/>
      <c r="G39" s="2"/>
      <c r="H39" s="2"/>
      <c r="I39" s="2"/>
      <c r="J39" s="2"/>
      <c r="K39" s="2"/>
      <c r="N39" s="6">
        <v>67</v>
      </c>
      <c r="O39" s="6">
        <f t="shared" si="1"/>
        <v>9.352400424472924</v>
      </c>
    </row>
    <row r="40" spans="1:15" ht="5.25" customHeight="1">
      <c r="A40" s="2"/>
      <c r="B40" s="2"/>
      <c r="C40" s="2"/>
      <c r="D40" s="2"/>
      <c r="E40" s="2"/>
      <c r="F40" s="2"/>
      <c r="G40" s="2"/>
      <c r="H40" s="2"/>
      <c r="I40" s="2"/>
      <c r="J40" s="2"/>
      <c r="K40" s="2"/>
      <c r="N40" s="6">
        <v>68</v>
      </c>
      <c r="O40" s="6">
        <f t="shared" si="1"/>
        <v>9.168630655373132</v>
      </c>
    </row>
    <row r="41" spans="1:15" ht="5.25" customHeight="1">
      <c r="A41" s="2"/>
      <c r="B41" s="2"/>
      <c r="C41" s="2"/>
      <c r="D41" s="2"/>
      <c r="E41" s="2"/>
      <c r="F41" s="2"/>
      <c r="G41" s="2"/>
      <c r="H41" s="2"/>
      <c r="I41" s="2"/>
      <c r="J41" s="2"/>
      <c r="K41" s="2"/>
      <c r="N41" s="6">
        <v>69</v>
      </c>
      <c r="O41" s="6">
        <f t="shared" si="1"/>
        <v>8.988471865968629</v>
      </c>
    </row>
    <row r="42" spans="1:15" ht="5.25" customHeight="1">
      <c r="A42" s="2"/>
      <c r="B42" s="2"/>
      <c r="C42" s="2"/>
      <c r="D42" s="2"/>
      <c r="E42" s="2"/>
      <c r="F42" s="2"/>
      <c r="G42" s="2"/>
      <c r="H42" s="2"/>
      <c r="I42" s="2"/>
      <c r="J42" s="2"/>
      <c r="K42" s="2"/>
      <c r="N42" s="6">
        <v>70</v>
      </c>
      <c r="O42" s="6">
        <f t="shared" si="1"/>
        <v>8.81185310240001</v>
      </c>
    </row>
    <row r="43" spans="1:15" ht="5.25" customHeight="1">
      <c r="A43" s="2"/>
      <c r="B43" s="2"/>
      <c r="C43" s="2"/>
      <c r="D43" s="2"/>
      <c r="E43" s="2"/>
      <c r="F43" s="2"/>
      <c r="G43" s="2"/>
      <c r="H43" s="2"/>
      <c r="I43" s="2"/>
      <c r="J43" s="2"/>
      <c r="K43" s="2"/>
      <c r="N43" s="6">
        <v>71</v>
      </c>
      <c r="O43" s="6">
        <f t="shared" si="1"/>
        <v>8.638704805014036</v>
      </c>
    </row>
    <row r="44" spans="1:15" ht="14.25">
      <c r="A44" s="2" t="s">
        <v>9</v>
      </c>
      <c r="B44" s="2"/>
      <c r="C44" s="2"/>
      <c r="D44" s="2"/>
      <c r="E44" s="2"/>
      <c r="F44" s="2"/>
      <c r="G44" s="2"/>
      <c r="H44" s="2"/>
      <c r="I44" s="2"/>
      <c r="J44" s="2"/>
      <c r="K44" s="2"/>
      <c r="N44" s="6">
        <v>72</v>
      </c>
      <c r="O44" s="6">
        <f t="shared" si="1"/>
        <v>8.468958780968219</v>
      </c>
    </row>
    <row r="45" spans="1:15" ht="14.25">
      <c r="A45" s="16" t="s">
        <v>10</v>
      </c>
      <c r="B45" s="16"/>
      <c r="C45" s="16"/>
      <c r="D45" s="16"/>
      <c r="E45" s="16"/>
      <c r="F45" s="16"/>
      <c r="G45" s="16"/>
      <c r="H45" s="16"/>
      <c r="I45" s="16"/>
      <c r="J45" s="16"/>
      <c r="K45" s="16"/>
      <c r="N45" s="6">
        <v>73</v>
      </c>
      <c r="O45" s="6">
        <f t="shared" si="1"/>
        <v>8.302548177373698</v>
      </c>
    </row>
    <row r="46" spans="1:15" ht="14.25">
      <c r="A46" s="16"/>
      <c r="B46" s="16"/>
      <c r="C46" s="16"/>
      <c r="D46" s="16"/>
      <c r="E46" s="16"/>
      <c r="F46" s="16"/>
      <c r="G46" s="16"/>
      <c r="H46" s="16"/>
      <c r="I46" s="16"/>
      <c r="J46" s="16"/>
      <c r="K46" s="16"/>
      <c r="N46" s="6">
        <v>74</v>
      </c>
      <c r="O46" s="6">
        <f t="shared" si="1"/>
        <v>8.13940745496586</v>
      </c>
    </row>
    <row r="47" spans="1:15" ht="14.25">
      <c r="A47" s="16"/>
      <c r="B47" s="16"/>
      <c r="C47" s="16"/>
      <c r="D47" s="16"/>
      <c r="E47" s="16"/>
      <c r="F47" s="16"/>
      <c r="G47" s="16"/>
      <c r="H47" s="16"/>
      <c r="I47" s="16"/>
      <c r="J47" s="16"/>
      <c r="K47" s="16"/>
      <c r="N47" s="6">
        <v>75</v>
      </c>
      <c r="O47" s="6">
        <f t="shared" si="1"/>
        <v>7.979472362292313</v>
      </c>
    </row>
    <row r="48" spans="1:15" ht="14.25">
      <c r="A48" s="16"/>
      <c r="B48" s="16"/>
      <c r="C48" s="16"/>
      <c r="D48" s="16"/>
      <c r="E48" s="16"/>
      <c r="F48" s="16"/>
      <c r="G48" s="16"/>
      <c r="H48" s="16"/>
      <c r="I48" s="16"/>
      <c r="J48" s="16"/>
      <c r="K48" s="16"/>
      <c r="N48" s="6">
        <v>76</v>
      </c>
      <c r="O48" s="6">
        <f t="shared" si="1"/>
        <v>7.82267991040804</v>
      </c>
    </row>
    <row r="49" spans="1:15" ht="14.25">
      <c r="A49" s="2"/>
      <c r="B49" s="2"/>
      <c r="C49" s="2"/>
      <c r="D49" s="2"/>
      <c r="E49" s="2"/>
      <c r="F49" s="2"/>
      <c r="G49" s="2"/>
      <c r="H49" s="2"/>
      <c r="I49" s="2"/>
      <c r="J49" s="2"/>
      <c r="K49" s="2"/>
      <c r="N49" s="6">
        <v>77</v>
      </c>
      <c r="O49" s="6">
        <f t="shared" si="1"/>
        <v>7.668968348067798</v>
      </c>
    </row>
    <row r="50" spans="1:15" ht="14.25">
      <c r="A50" s="10" t="s">
        <v>7</v>
      </c>
      <c r="B50" s="10"/>
      <c r="C50" s="10"/>
      <c r="D50" s="10"/>
      <c r="E50" s="10"/>
      <c r="F50" s="10"/>
      <c r="G50" s="10"/>
      <c r="H50" s="10"/>
      <c r="I50" s="10"/>
      <c r="J50" s="10"/>
      <c r="K50" s="10"/>
      <c r="N50" s="6">
        <v>78</v>
      </c>
      <c r="O50" s="6">
        <f t="shared" si="1"/>
        <v>7.518277137405969</v>
      </c>
    </row>
    <row r="51" spans="1:15" ht="14.25">
      <c r="A51" s="10"/>
      <c r="B51" s="10"/>
      <c r="C51" s="10"/>
      <c r="D51" s="10"/>
      <c r="E51" s="10"/>
      <c r="F51" s="10"/>
      <c r="G51" s="10"/>
      <c r="H51" s="10"/>
      <c r="I51" s="10"/>
      <c r="J51" s="10"/>
      <c r="K51" s="10"/>
      <c r="N51" s="6">
        <v>79</v>
      </c>
      <c r="O51" s="6">
        <f t="shared" si="1"/>
        <v>7.370546930094276</v>
      </c>
    </row>
    <row r="52" spans="14:15" s="3" customFormat="1" ht="14.25">
      <c r="N52" s="6">
        <v>80</v>
      </c>
      <c r="O52" s="6">
        <f t="shared" si="1"/>
        <v>7.225719543968009</v>
      </c>
    </row>
    <row r="53" spans="14:15" s="3" customFormat="1" ht="14.25">
      <c r="N53" s="6">
        <v>81</v>
      </c>
      <c r="O53" s="6">
        <f t="shared" si="1"/>
        <v>7.0837379401115115</v>
      </c>
    </row>
    <row r="54" spans="14:15" s="3" customFormat="1" ht="14.25">
      <c r="N54" s="6">
        <v>82</v>
      </c>
      <c r="O54" s="6">
        <f t="shared" si="1"/>
        <v>6.944546200393941</v>
      </c>
    </row>
    <row r="55" spans="14:15" s="3" customFormat="1" ht="14.25">
      <c r="N55" s="6">
        <v>83</v>
      </c>
      <c r="O55" s="6">
        <f t="shared" si="1"/>
        <v>6.808089505446435</v>
      </c>
    </row>
    <row r="56" spans="14:15" s="3" customFormat="1" ht="14.25">
      <c r="N56" s="6">
        <v>84</v>
      </c>
      <c r="O56" s="6">
        <f t="shared" si="1"/>
        <v>6.674314113072009</v>
      </c>
    </row>
    <row r="57" spans="14:15" s="3" customFormat="1" ht="14.25">
      <c r="N57" s="6">
        <v>85</v>
      </c>
      <c r="O57" s="6">
        <f t="shared" si="1"/>
        <v>6.5431673370797006</v>
      </c>
    </row>
    <row r="58" spans="14:15" s="3" customFormat="1" ht="14.25">
      <c r="N58" s="6">
        <v>86</v>
      </c>
      <c r="O58" s="6">
        <f t="shared" si="1"/>
        <v>6.414597526534596</v>
      </c>
    </row>
    <row r="59" spans="14:15" s="3" customFormat="1" ht="14.25">
      <c r="N59" s="6">
        <v>87</v>
      </c>
      <c r="O59" s="6">
        <f t="shared" si="1"/>
        <v>6.288554045415598</v>
      </c>
    </row>
    <row r="60" spans="14:15" s="3" customFormat="1" ht="14.25">
      <c r="N60" s="6">
        <v>88</v>
      </c>
      <c r="O60" s="6">
        <f t="shared" si="1"/>
        <v>6.164987252672898</v>
      </c>
    </row>
    <row r="61" spans="14:15" s="3" customFormat="1" ht="14.25">
      <c r="N61" s="6">
        <v>89</v>
      </c>
      <c r="O61" s="6">
        <f t="shared" si="1"/>
        <v>6.04384848267731</v>
      </c>
    </row>
    <row r="62" spans="14:15" s="3" customFormat="1" ht="14.25">
      <c r="N62" s="6">
        <v>90</v>
      </c>
      <c r="O62" s="6">
        <f t="shared" si="1"/>
        <v>5.925090026053771</v>
      </c>
    </row>
    <row r="63" spans="14:15" s="3" customFormat="1" ht="14.25">
      <c r="N63" s="6">
        <v>91</v>
      </c>
      <c r="O63" s="6">
        <f t="shared" si="1"/>
        <v>5.808665110891442</v>
      </c>
    </row>
    <row r="64" spans="14:15" s="3" customFormat="1" ht="14.25">
      <c r="N64" s="6">
        <v>92</v>
      </c>
      <c r="O64" s="6">
        <f t="shared" si="1"/>
        <v>5.694527884323034</v>
      </c>
    </row>
    <row r="65" spans="14:15" s="3" customFormat="1" ht="14.25">
      <c r="N65" s="6">
        <v>93</v>
      </c>
      <c r="O65" s="6">
        <f t="shared" si="1"/>
        <v>5.582633394466079</v>
      </c>
    </row>
    <row r="66" spans="14:15" s="3" customFormat="1" ht="14.25">
      <c r="N66" s="6">
        <v>94</v>
      </c>
      <c r="O66" s="6">
        <f t="shared" si="1"/>
        <v>5.47293757271905</v>
      </c>
    </row>
    <row r="67" spans="14:15" s="3" customFormat="1" ht="14.25">
      <c r="N67" s="6">
        <v>95</v>
      </c>
      <c r="O67" s="6">
        <f t="shared" si="1"/>
        <v>5.3653972164053565</v>
      </c>
    </row>
    <row r="68" spans="14:15" s="3" customFormat="1" ht="14.25">
      <c r="N68" s="6">
        <v>96</v>
      </c>
      <c r="O68" s="6">
        <f t="shared" si="1"/>
        <v>5.2599699717583706</v>
      </c>
    </row>
    <row r="69" spans="14:15" s="3" customFormat="1" ht="14.25">
      <c r="N69" s="6">
        <v>97</v>
      </c>
      <c r="O69" s="6">
        <f t="shared" si="1"/>
        <v>5.156614317240792</v>
      </c>
    </row>
    <row r="70" spans="14:15" s="3" customFormat="1" ht="14.25">
      <c r="N70" s="6">
        <v>98</v>
      </c>
      <c r="O70" s="6">
        <f t="shared" si="1"/>
        <v>5.055289547191777</v>
      </c>
    </row>
    <row r="71" spans="14:15" s="3" customFormat="1" ht="14.25">
      <c r="N71" s="6">
        <v>99</v>
      </c>
      <c r="O71" s="6">
        <f t="shared" si="1"/>
        <v>4.9559557557953955</v>
      </c>
    </row>
    <row r="72" spans="14:15" s="3" customFormat="1" ht="14.25">
      <c r="N72" s="6">
        <v>100</v>
      </c>
      <c r="O72" s="6">
        <f t="shared" si="1"/>
        <v>4.858573821364093</v>
      </c>
    </row>
    <row r="73" spans="14:15" s="3" customFormat="1" ht="14.25">
      <c r="N73" s="6">
        <v>101</v>
      </c>
      <c r="O73" s="6">
        <f t="shared" si="1"/>
        <v>4.763105390930984</v>
      </c>
    </row>
    <row r="74" spans="14:15" s="3" customFormat="1" ht="14.25">
      <c r="N74" s="6">
        <v>102</v>
      </c>
      <c r="O74" s="6">
        <f t="shared" si="1"/>
        <v>4.669512865144889</v>
      </c>
    </row>
    <row r="75" spans="14:15" s="3" customFormat="1" ht="14.25">
      <c r="N75" s="6">
        <v>103</v>
      </c>
      <c r="O75" s="6">
        <f t="shared" si="1"/>
        <v>4.577759383462186</v>
      </c>
    </row>
    <row r="76" spans="14:15" s="3" customFormat="1" ht="14.25">
      <c r="N76" s="6">
        <v>104</v>
      </c>
      <c r="O76" s="6">
        <f t="shared" si="1"/>
        <v>4.487808809629622</v>
      </c>
    </row>
    <row r="77" spans="14:15" s="3" customFormat="1" ht="14.25">
      <c r="N77" s="6">
        <v>105</v>
      </c>
      <c r="O77" s="6">
        <f t="shared" si="1"/>
        <v>4.399625717452394</v>
      </c>
    </row>
    <row r="78" spans="14:15" s="3" customFormat="1" ht="14.25">
      <c r="N78" s="6">
        <v>106</v>
      </c>
      <c r="O78" s="6">
        <f t="shared" si="1"/>
        <v>4.3131753768418655</v>
      </c>
    </row>
    <row r="79" spans="14:15" s="3" customFormat="1" ht="14.25">
      <c r="N79" s="6">
        <v>107</v>
      </c>
      <c r="O79" s="6">
        <f t="shared" si="1"/>
        <v>4.228423740137451</v>
      </c>
    </row>
    <row r="80" spans="14:15" s="3" customFormat="1" ht="14.25">
      <c r="N80" s="6">
        <v>108</v>
      </c>
      <c r="O80" s="6">
        <f t="shared" si="1"/>
        <v>4.1453374286972595</v>
      </c>
    </row>
    <row r="81" spans="14:15" s="3" customFormat="1" ht="14.25">
      <c r="N81" s="6">
        <v>109</v>
      </c>
      <c r="O81" s="6">
        <f t="shared" si="1"/>
        <v>4.063883719752226</v>
      </c>
    </row>
    <row r="82" spans="14:15" s="3" customFormat="1" ht="14.25">
      <c r="N82" s="6">
        <v>110</v>
      </c>
      <c r="O82" s="6">
        <f t="shared" si="1"/>
        <v>3.9840305335185584</v>
      </c>
    </row>
    <row r="83" spans="14:15" s="3" customFormat="1" ht="14.25">
      <c r="N83" s="6">
        <v>111</v>
      </c>
      <c r="O83" s="6">
        <f t="shared" si="1"/>
        <v>3.9057464205634087</v>
      </c>
    </row>
    <row r="84" spans="14:15" s="3" customFormat="1" ht="14.25">
      <c r="N84" s="6">
        <v>112</v>
      </c>
      <c r="O84" s="6">
        <f t="shared" si="1"/>
        <v>3.829000549418811</v>
      </c>
    </row>
    <row r="85" spans="14:15" s="3" customFormat="1" ht="14.25">
      <c r="N85" s="6">
        <v>113</v>
      </c>
      <c r="O85" s="6">
        <f t="shared" si="1"/>
        <v>3.753762694438994</v>
      </c>
    </row>
    <row r="86" spans="14:15" s="3" customFormat="1" ht="14.25">
      <c r="N86" s="6">
        <v>114</v>
      </c>
      <c r="O86" s="6">
        <f t="shared" si="1"/>
        <v>3.6800032238962914</v>
      </c>
    </row>
    <row r="87" spans="14:15" s="3" customFormat="1" ht="14.25">
      <c r="N87" s="6">
        <v>115</v>
      </c>
      <c r="O87" s="6">
        <f t="shared" si="1"/>
        <v>3.6076930883109637</v>
      </c>
    </row>
    <row r="88" spans="14:15" s="3" customFormat="1" ht="14.25">
      <c r="N88" s="6">
        <v>116</v>
      </c>
      <c r="O88" s="6">
        <f t="shared" si="1"/>
        <v>3.53680380901033</v>
      </c>
    </row>
    <row r="89" spans="14:15" s="3" customFormat="1" ht="14.25">
      <c r="N89" s="6">
        <v>117</v>
      </c>
      <c r="O89" s="6">
        <f t="shared" si="1"/>
        <v>3.4673074669127106</v>
      </c>
    </row>
    <row r="90" spans="14:15" s="3" customFormat="1" ht="14.25">
      <c r="N90" s="6">
        <v>118</v>
      </c>
      <c r="O90" s="6">
        <f t="shared" si="1"/>
        <v>3.3991766915317534</v>
      </c>
    </row>
    <row r="91" spans="14:15" s="3" customFormat="1" ht="14.25">
      <c r="N91" s="6">
        <v>119</v>
      </c>
      <c r="O91" s="6">
        <f t="shared" si="1"/>
        <v>3.3323846501968264</v>
      </c>
    </row>
    <row r="92" spans="14:15" s="3" customFormat="1" ht="14.25">
      <c r="N92" s="6">
        <v>120</v>
      </c>
      <c r="O92" s="6">
        <f t="shared" si="1"/>
        <v>3.2669050374852184</v>
      </c>
    </row>
    <row r="93" spans="14:15" s="3" customFormat="1" ht="14.25">
      <c r="N93" s="6">
        <v>121</v>
      </c>
      <c r="O93" s="6">
        <f t="shared" si="1"/>
        <v>3.2027120648619958</v>
      </c>
    </row>
    <row r="94" spans="14:15" s="3" customFormat="1" ht="14.25">
      <c r="N94" s="6">
        <v>122</v>
      </c>
      <c r="O94" s="6">
        <f t="shared" si="1"/>
        <v>3.1397804505234257</v>
      </c>
    </row>
    <row r="95" spans="14:15" s="3" customFormat="1" ht="14.25">
      <c r="N95" s="6">
        <v>123</v>
      </c>
      <c r="O95" s="6">
        <f t="shared" si="1"/>
        <v>3.078085409439976</v>
      </c>
    </row>
    <row r="96" spans="14:15" s="3" customFormat="1" ht="14.25">
      <c r="N96" s="6">
        <v>124</v>
      </c>
      <c r="O96" s="6">
        <f t="shared" si="1"/>
        <v>3.0176026435949597</v>
      </c>
    </row>
    <row r="97" spans="14:15" s="3" customFormat="1" ht="14.25">
      <c r="N97" s="6">
        <v>125</v>
      </c>
      <c r="O97" s="6">
        <f aca="true" t="shared" si="2" ref="O97:O152">O96*$Q$4</f>
        <v>2.958308332414991</v>
      </c>
    </row>
    <row r="98" spans="14:15" s="3" customFormat="1" ht="14.25">
      <c r="N98" s="6">
        <v>126</v>
      </c>
      <c r="O98" s="6">
        <f t="shared" si="2"/>
        <v>2.9001791233884715</v>
      </c>
    </row>
    <row r="99" spans="14:15" s="3" customFormat="1" ht="14.25">
      <c r="N99" s="6">
        <v>127</v>
      </c>
      <c r="O99" s="6">
        <f t="shared" si="2"/>
        <v>2.843192122868423</v>
      </c>
    </row>
    <row r="100" spans="14:15" s="3" customFormat="1" ht="14.25">
      <c r="N100" s="6">
        <v>128</v>
      </c>
      <c r="O100" s="6">
        <f t="shared" si="2"/>
        <v>2.7873248870560383</v>
      </c>
    </row>
    <row r="101" spans="14:15" s="3" customFormat="1" ht="14.25">
      <c r="N101" s="6">
        <v>129</v>
      </c>
      <c r="O101" s="6">
        <f t="shared" si="2"/>
        <v>2.732555413161398</v>
      </c>
    </row>
    <row r="102" spans="14:15" s="3" customFormat="1" ht="14.25">
      <c r="N102" s="6">
        <v>130</v>
      </c>
      <c r="O102" s="6">
        <f t="shared" si="2"/>
        <v>2.6788621307378797</v>
      </c>
    </row>
    <row r="103" spans="14:15" s="3" customFormat="1" ht="14.25">
      <c r="N103" s="6">
        <v>131</v>
      </c>
      <c r="O103" s="6">
        <f t="shared" si="2"/>
        <v>2.626223893186837</v>
      </c>
    </row>
    <row r="104" spans="14:15" s="3" customFormat="1" ht="14.25">
      <c r="N104" s="6">
        <v>132</v>
      </c>
      <c r="O104" s="6">
        <f t="shared" si="2"/>
        <v>2.5746199694292096</v>
      </c>
    </row>
    <row r="105" spans="14:15" s="3" customFormat="1" ht="14.25">
      <c r="N105" s="6">
        <v>133</v>
      </c>
      <c r="O105" s="6">
        <f t="shared" si="2"/>
        <v>2.5240300357407808</v>
      </c>
    </row>
    <row r="106" spans="14:15" s="3" customFormat="1" ht="14.25">
      <c r="N106" s="6">
        <v>134</v>
      </c>
      <c r="O106" s="6">
        <f t="shared" si="2"/>
        <v>2.4744341677478676</v>
      </c>
    </row>
    <row r="107" spans="14:15" s="3" customFormat="1" ht="14.25">
      <c r="N107" s="6">
        <v>135</v>
      </c>
      <c r="O107" s="6">
        <f t="shared" si="2"/>
        <v>2.4258128325802932</v>
      </c>
    </row>
    <row r="108" spans="14:15" s="3" customFormat="1" ht="14.25">
      <c r="N108" s="6">
        <v>136</v>
      </c>
      <c r="O108" s="6">
        <f t="shared" si="2"/>
        <v>2.3781468811785476</v>
      </c>
    </row>
    <row r="109" spans="14:15" s="3" customFormat="1" ht="14.25">
      <c r="N109" s="6">
        <v>137</v>
      </c>
      <c r="O109" s="6">
        <f t="shared" si="2"/>
        <v>2.331417540752108</v>
      </c>
    </row>
    <row r="110" spans="14:15" s="3" customFormat="1" ht="14.25">
      <c r="N110" s="6">
        <v>138</v>
      </c>
      <c r="O110" s="6">
        <f t="shared" si="2"/>
        <v>2.285606407385952</v>
      </c>
    </row>
    <row r="111" spans="14:15" s="3" customFormat="1" ht="14.25">
      <c r="N111" s="6">
        <v>139</v>
      </c>
      <c r="O111" s="6">
        <f t="shared" si="2"/>
        <v>2.240695438792347</v>
      </c>
    </row>
    <row r="112" spans="14:15" s="3" customFormat="1" ht="14.25">
      <c r="N112" s="6">
        <v>140</v>
      </c>
      <c r="O112" s="6">
        <f t="shared" si="2"/>
        <v>2.196666947205062</v>
      </c>
    </row>
    <row r="113" spans="14:15" s="3" customFormat="1" ht="14.25">
      <c r="N113" s="6">
        <v>141</v>
      </c>
      <c r="O113" s="6">
        <f t="shared" si="2"/>
        <v>2.153503592413207</v>
      </c>
    </row>
    <row r="114" spans="14:15" s="3" customFormat="1" ht="14.25">
      <c r="N114" s="6">
        <v>142</v>
      </c>
      <c r="O114" s="6">
        <f t="shared" si="2"/>
        <v>2.1111883749319524</v>
      </c>
    </row>
    <row r="115" spans="14:15" s="3" customFormat="1" ht="14.25">
      <c r="N115" s="6">
        <v>143</v>
      </c>
      <c r="O115" s="6">
        <f t="shared" si="2"/>
        <v>2.0697046293074406</v>
      </c>
    </row>
    <row r="116" spans="14:15" s="3" customFormat="1" ht="14.25">
      <c r="N116" s="6">
        <v>144</v>
      </c>
      <c r="O116" s="6">
        <f t="shared" si="2"/>
        <v>2.029036017553252</v>
      </c>
    </row>
    <row r="117" spans="14:15" s="3" customFormat="1" ht="14.25">
      <c r="N117" s="6">
        <v>145</v>
      </c>
      <c r="O117" s="6">
        <f t="shared" si="2"/>
        <v>1.9891665227158408</v>
      </c>
    </row>
    <row r="118" spans="14:15" s="3" customFormat="1" ht="14.25">
      <c r="N118" s="6">
        <v>146</v>
      </c>
      <c r="O118" s="6">
        <f t="shared" si="2"/>
        <v>1.9500804425664091</v>
      </c>
    </row>
    <row r="119" spans="14:15" s="3" customFormat="1" ht="14.25">
      <c r="N119" s="6">
        <v>147</v>
      </c>
      <c r="O119" s="6">
        <f t="shared" si="2"/>
        <v>1.9117623834167288</v>
      </c>
    </row>
    <row r="120" spans="14:15" s="3" customFormat="1" ht="14.25">
      <c r="N120" s="6">
        <v>148</v>
      </c>
      <c r="O120" s="6">
        <f t="shared" si="2"/>
        <v>1.874197254056481</v>
      </c>
    </row>
    <row r="121" spans="14:15" s="3" customFormat="1" ht="14.25">
      <c r="N121" s="6">
        <v>149</v>
      </c>
      <c r="O121" s="6">
        <f t="shared" si="2"/>
        <v>1.8373702598097248</v>
      </c>
    </row>
    <row r="122" spans="14:15" s="3" customFormat="1" ht="14.25">
      <c r="N122" s="6">
        <v>150</v>
      </c>
      <c r="O122" s="6">
        <f t="shared" si="2"/>
        <v>1.801266896708151</v>
      </c>
    </row>
    <row r="123" spans="14:15" s="3" customFormat="1" ht="14.25">
      <c r="N123" s="6">
        <v>151</v>
      </c>
      <c r="O123" s="6">
        <f t="shared" si="2"/>
        <v>1.76587294577883</v>
      </c>
    </row>
    <row r="124" spans="14:15" s="3" customFormat="1" ht="14.25">
      <c r="N124" s="6">
        <v>152</v>
      </c>
      <c r="O124" s="6">
        <f t="shared" si="2"/>
        <v>1.7311744674442013</v>
      </c>
    </row>
    <row r="125" spans="14:15" s="3" customFormat="1" ht="14.25">
      <c r="N125" s="6">
        <v>153</v>
      </c>
      <c r="O125" s="6">
        <f t="shared" si="2"/>
        <v>1.6971577960321016</v>
      </c>
    </row>
    <row r="126" spans="14:15" s="3" customFormat="1" ht="14.25">
      <c r="N126" s="6">
        <v>154</v>
      </c>
      <c r="O126" s="6">
        <f t="shared" si="2"/>
        <v>1.6638095343936667</v>
      </c>
    </row>
    <row r="127" spans="14:15" s="3" customFormat="1" ht="14.25">
      <c r="N127" s="6">
        <v>155</v>
      </c>
      <c r="O127" s="6">
        <f t="shared" si="2"/>
        <v>1.6311165486269898</v>
      </c>
    </row>
    <row r="128" spans="14:15" s="3" customFormat="1" ht="14.25">
      <c r="N128" s="6">
        <v>156</v>
      </c>
      <c r="O128" s="6">
        <f t="shared" si="2"/>
        <v>1.599065962904456</v>
      </c>
    </row>
    <row r="129" spans="14:15" s="3" customFormat="1" ht="14.25">
      <c r="N129" s="6">
        <v>157</v>
      </c>
      <c r="O129" s="6">
        <f t="shared" si="2"/>
        <v>1.567645154401718</v>
      </c>
    </row>
    <row r="130" spans="14:15" s="3" customFormat="1" ht="14.25">
      <c r="N130" s="6">
        <v>158</v>
      </c>
      <c r="O130" s="6">
        <f t="shared" si="2"/>
        <v>1.5368417483263148</v>
      </c>
    </row>
    <row r="131" spans="14:15" s="3" customFormat="1" ht="14.25">
      <c r="N131" s="6">
        <v>159</v>
      </c>
      <c r="O131" s="6">
        <f t="shared" si="2"/>
        <v>1.5066436130439746</v>
      </c>
    </row>
    <row r="132" spans="14:15" s="3" customFormat="1" ht="14.25">
      <c r="N132" s="6">
        <v>160</v>
      </c>
      <c r="O132" s="6">
        <f t="shared" si="2"/>
        <v>1.4770388553006841</v>
      </c>
    </row>
    <row r="133" spans="14:15" s="3" customFormat="1" ht="14.25">
      <c r="N133" s="6">
        <v>161</v>
      </c>
      <c r="O133" s="6">
        <f t="shared" si="2"/>
        <v>1.448015815538641</v>
      </c>
    </row>
    <row r="134" spans="14:15" s="3" customFormat="1" ht="14.25">
      <c r="N134" s="6">
        <v>162</v>
      </c>
      <c r="O134" s="6">
        <f t="shared" si="2"/>
        <v>1.4195630633042453</v>
      </c>
    </row>
    <row r="135" spans="14:15" s="3" customFormat="1" ht="14.25">
      <c r="N135" s="6">
        <v>163</v>
      </c>
      <c r="O135" s="6">
        <f t="shared" si="2"/>
        <v>1.3916693927463235</v>
      </c>
    </row>
    <row r="136" spans="14:15" s="3" customFormat="1" ht="14.25">
      <c r="N136" s="6">
        <v>164</v>
      </c>
      <c r="O136" s="6">
        <f t="shared" si="2"/>
        <v>1.364323818202807</v>
      </c>
    </row>
    <row r="137" spans="14:15" s="3" customFormat="1" ht="14.25">
      <c r="N137" s="6">
        <v>165</v>
      </c>
      <c r="O137" s="6">
        <f t="shared" si="2"/>
        <v>1.337515569874132</v>
      </c>
    </row>
    <row r="138" spans="14:15" s="3" customFormat="1" ht="14.25">
      <c r="N138" s="6">
        <v>166</v>
      </c>
      <c r="O138" s="6">
        <f t="shared" si="2"/>
        <v>1.311234089581654</v>
      </c>
    </row>
    <row r="139" spans="14:15" s="3" customFormat="1" ht="14.25">
      <c r="N139" s="6">
        <v>167</v>
      </c>
      <c r="O139" s="6">
        <f t="shared" si="2"/>
        <v>1.2854690266094089</v>
      </c>
    </row>
    <row r="140" spans="14:15" s="3" customFormat="1" ht="14.25">
      <c r="N140" s="6">
        <v>168</v>
      </c>
      <c r="O140" s="6">
        <f t="shared" si="2"/>
        <v>1.2602102336275782</v>
      </c>
    </row>
    <row r="141" spans="14:15" s="3" customFormat="1" ht="14.25">
      <c r="N141" s="6">
        <v>169</v>
      </c>
      <c r="O141" s="6">
        <f t="shared" si="2"/>
        <v>1.2354477626960594</v>
      </c>
    </row>
    <row r="142" spans="14:15" s="3" customFormat="1" ht="14.25">
      <c r="N142" s="6">
        <v>170</v>
      </c>
      <c r="O142" s="6">
        <f t="shared" si="2"/>
        <v>1.2111718613465612</v>
      </c>
    </row>
    <row r="143" spans="14:15" s="3" customFormat="1" ht="14.25">
      <c r="N143" s="6">
        <v>171</v>
      </c>
      <c r="O143" s="6">
        <f t="shared" si="2"/>
        <v>1.1873729687416856</v>
      </c>
    </row>
    <row r="144" spans="14:15" s="3" customFormat="1" ht="14.25">
      <c r="N144" s="6">
        <v>172</v>
      </c>
      <c r="O144" s="6">
        <f t="shared" si="2"/>
        <v>1.1640417119094812</v>
      </c>
    </row>
    <row r="145" spans="14:15" s="3" customFormat="1" ht="14.25">
      <c r="N145" s="6">
        <v>173</v>
      </c>
      <c r="O145" s="6">
        <f t="shared" si="2"/>
        <v>1.1411689020519855</v>
      </c>
    </row>
    <row r="146" spans="14:15" s="3" customFormat="1" ht="14.25">
      <c r="N146" s="6">
        <v>174</v>
      </c>
      <c r="O146" s="6">
        <f t="shared" si="2"/>
        <v>1.118745530926302</v>
      </c>
    </row>
    <row r="147" spans="14:15" s="3" customFormat="1" ht="14.25">
      <c r="N147" s="6">
        <v>175</v>
      </c>
      <c r="O147" s="6">
        <f t="shared" si="2"/>
        <v>1.0967627672967883</v>
      </c>
    </row>
    <row r="148" spans="14:15" s="3" customFormat="1" ht="14.25">
      <c r="N148" s="6">
        <v>176</v>
      </c>
      <c r="O148" s="6">
        <f t="shared" si="2"/>
        <v>1.0752119534569564</v>
      </c>
    </row>
    <row r="149" spans="14:15" s="3" customFormat="1" ht="14.25">
      <c r="N149" s="6">
        <v>177</v>
      </c>
      <c r="O149" s="6">
        <f t="shared" si="2"/>
        <v>1.0540846018197154</v>
      </c>
    </row>
    <row r="150" spans="14:15" s="3" customFormat="1" ht="14.25">
      <c r="N150" s="6">
        <v>178</v>
      </c>
      <c r="O150" s="6">
        <f t="shared" si="2"/>
        <v>1.0333723915746142</v>
      </c>
    </row>
    <row r="151" spans="14:15" s="3" customFormat="1" ht="14.25">
      <c r="N151" s="6">
        <v>179</v>
      </c>
      <c r="O151" s="6">
        <f t="shared" si="2"/>
        <v>1.0130671654107688</v>
      </c>
    </row>
    <row r="152" spans="14:15" s="3" customFormat="1" ht="14.25">
      <c r="N152" s="6">
        <v>180</v>
      </c>
      <c r="O152" s="6">
        <f t="shared" si="2"/>
        <v>0.9931609263041803</v>
      </c>
    </row>
  </sheetData>
  <sheetProtection/>
  <mergeCells count="12">
    <mergeCell ref="A12:H18"/>
    <mergeCell ref="I14:K14"/>
    <mergeCell ref="I18:K18"/>
    <mergeCell ref="A50:K51"/>
    <mergeCell ref="A1:K2"/>
    <mergeCell ref="I9:K9"/>
    <mergeCell ref="I10:K11"/>
    <mergeCell ref="A3:K5"/>
    <mergeCell ref="A6:H11"/>
    <mergeCell ref="I6:K6"/>
    <mergeCell ref="I7:K8"/>
    <mergeCell ref="A45:K48"/>
  </mergeCells>
  <printOptions/>
  <pageMargins left="0.5" right="0.5" top="0.5" bottom="0.5" header="0.3" footer="0.3"/>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Wake Tech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Rob</cp:lastModifiedBy>
  <dcterms:created xsi:type="dcterms:W3CDTF">2010-05-04T19:50:57Z</dcterms:created>
  <dcterms:modified xsi:type="dcterms:W3CDTF">2010-06-01T20:07:47Z</dcterms:modified>
  <cp:category/>
  <cp:version/>
  <cp:contentType/>
  <cp:contentStatus/>
</cp:coreProperties>
</file>